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YNN\Desktop\ches writers\jimers analytics\"/>
    </mc:Choice>
  </mc:AlternateContent>
  <bookViews>
    <workbookView xWindow="0" yWindow="0" windowWidth="10215" windowHeight="6690"/>
  </bookViews>
  <sheets>
    <sheet name="3.1 Data Set" sheetId="1" r:id="rId1"/>
    <sheet name="3.2" sheetId="2" r:id="rId2"/>
    <sheet name="3.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3" l="1"/>
  <c r="E5" i="3"/>
  <c r="E4" i="3"/>
  <c r="E3" i="3"/>
  <c r="E34" i="2"/>
  <c r="E35" i="2"/>
  <c r="E36" i="2"/>
  <c r="E33" i="2"/>
  <c r="B40" i="1"/>
  <c r="B39" i="1"/>
  <c r="B38" i="1"/>
  <c r="E17" i="1"/>
  <c r="E16" i="1"/>
  <c r="E15" i="1"/>
  <c r="D29" i="2" l="1"/>
  <c r="C29" i="2"/>
  <c r="B29" i="2"/>
  <c r="D28" i="2"/>
  <c r="C28" i="2"/>
  <c r="B28" i="2"/>
  <c r="D27" i="2"/>
  <c r="C27" i="2"/>
  <c r="B27" i="2"/>
  <c r="D26" i="2"/>
  <c r="C26" i="2"/>
  <c r="B26" i="2"/>
  <c r="D15" i="2"/>
  <c r="C15" i="2"/>
  <c r="B15" i="2"/>
  <c r="D14" i="2"/>
  <c r="C14" i="2"/>
  <c r="B14" i="2"/>
  <c r="D13" i="2"/>
  <c r="C13" i="2"/>
  <c r="B13" i="2"/>
  <c r="D12" i="2"/>
  <c r="C12" i="2"/>
  <c r="B12" i="2"/>
</calcChain>
</file>

<file path=xl/sharedStrings.xml><?xml version="1.0" encoding="utf-8"?>
<sst xmlns="http://schemas.openxmlformats.org/spreadsheetml/2006/main" count="164" uniqueCount="72">
  <si>
    <t>High</t>
  </si>
  <si>
    <t>Medium</t>
  </si>
  <si>
    <t>Low</t>
  </si>
  <si>
    <t>Alternatives</t>
  </si>
  <si>
    <t>b. Optimists' Choice</t>
  </si>
  <si>
    <t>a. Pessimists' Choice</t>
  </si>
  <si>
    <t>c. Laplace Strategy</t>
  </si>
  <si>
    <t>d. Minimax Regret Solution</t>
  </si>
  <si>
    <t>e. Solution with Hurwitz Value</t>
  </si>
  <si>
    <t>Payoff: Profit (in $000s for Employee Use</t>
  </si>
  <si>
    <t>Conservative</t>
  </si>
  <si>
    <t>Moderate</t>
  </si>
  <si>
    <t>Aggressive</t>
  </si>
  <si>
    <t>Staffing Physician</t>
  </si>
  <si>
    <t>On-Site Urgent Care</t>
  </si>
  <si>
    <t>Off-Site Urgent Care</t>
  </si>
  <si>
    <t>Maximin- strategy identifies the worst possible scenario for each alternative, and aims to select the alternative that will give the largest payoff in the worst circumstances. It is regarded as a pessimistic strategy. Select worst from each line</t>
  </si>
  <si>
    <t>Maximax- This strategy identifies the alternative with the best payoff (highest maximum return). It is regarded as an extremely optimistic strategy. Chose highest numbers for the best case</t>
  </si>
  <si>
    <t>Minimax Regret Solution- calculates the worst regret (opportunity loss) for each alternative and chooses the one that yields the least regret, or that health care managers can live with the most. Create a regret table, which converts the payoff table to opportunity losses</t>
  </si>
  <si>
    <t xml:space="preserve">Hurwitz- allows for adjusted weighting between maximin and maximax, or allows manager to chose a platform on the continuum of pessimist vs. optimist. When the weight alpha=1, the decision is optimistic, when the alpha=0, the decision is pessimistic. Hurwitz is a weighted average of optimist and pessimist outcomes and the decision is a by-product. </t>
  </si>
  <si>
    <t>Alternative</t>
  </si>
  <si>
    <t>State of Nature</t>
  </si>
  <si>
    <r>
      <t>S</t>
    </r>
    <r>
      <rPr>
        <vertAlign val="subscript"/>
        <sz val="10"/>
        <rFont val="Arial Cyr"/>
        <charset val="204"/>
      </rPr>
      <t>1</t>
    </r>
  </si>
  <si>
    <r>
      <t>S</t>
    </r>
    <r>
      <rPr>
        <vertAlign val="subscript"/>
        <sz val="10"/>
        <rFont val="Arial Cyr"/>
        <charset val="204"/>
      </rPr>
      <t>2</t>
    </r>
    <r>
      <rPr>
        <sz val="10"/>
        <rFont val="Arial"/>
        <family val="2"/>
      </rPr>
      <t/>
    </r>
  </si>
  <si>
    <r>
      <t>S</t>
    </r>
    <r>
      <rPr>
        <vertAlign val="subscript"/>
        <sz val="10"/>
        <rFont val="Arial Cyr"/>
        <charset val="204"/>
      </rPr>
      <t>3</t>
    </r>
    <r>
      <rPr>
        <sz val="10"/>
        <rFont val="Arial"/>
        <family val="2"/>
      </rPr>
      <t/>
    </r>
  </si>
  <si>
    <r>
      <t>S</t>
    </r>
    <r>
      <rPr>
        <vertAlign val="subscript"/>
        <sz val="10"/>
        <rFont val="Arial Cyr"/>
        <charset val="204"/>
      </rPr>
      <t>4</t>
    </r>
    <r>
      <rPr>
        <sz val="10"/>
        <rFont val="Arial"/>
        <family val="2"/>
      </rPr>
      <t/>
    </r>
  </si>
  <si>
    <r>
      <t>S</t>
    </r>
    <r>
      <rPr>
        <vertAlign val="subscript"/>
        <sz val="10"/>
        <rFont val="Arial Cyr"/>
        <charset val="204"/>
      </rPr>
      <t>5</t>
    </r>
    <r>
      <rPr>
        <sz val="10"/>
        <rFont val="Arial"/>
        <family val="2"/>
      </rPr>
      <t/>
    </r>
  </si>
  <si>
    <t>Min</t>
  </si>
  <si>
    <t>Max</t>
  </si>
  <si>
    <t>Hurwitz</t>
  </si>
  <si>
    <t>Max Regret</t>
  </si>
  <si>
    <t>Average</t>
  </si>
  <si>
    <t>Probabilities</t>
  </si>
  <si>
    <r>
      <t>A</t>
    </r>
    <r>
      <rPr>
        <vertAlign val="subscript"/>
        <sz val="10"/>
        <rFont val="Arial Cyr"/>
        <charset val="204"/>
      </rPr>
      <t>1</t>
    </r>
  </si>
  <si>
    <r>
      <t>A</t>
    </r>
    <r>
      <rPr>
        <vertAlign val="subscript"/>
        <sz val="10"/>
        <rFont val="Arial Cyr"/>
        <charset val="204"/>
      </rPr>
      <t>2</t>
    </r>
    <r>
      <rPr>
        <sz val="10"/>
        <rFont val="Arial"/>
        <family val="2"/>
      </rPr>
      <t/>
    </r>
  </si>
  <si>
    <r>
      <t>A</t>
    </r>
    <r>
      <rPr>
        <vertAlign val="subscript"/>
        <sz val="10"/>
        <rFont val="Arial Cyr"/>
        <charset val="204"/>
      </rPr>
      <t>3</t>
    </r>
    <r>
      <rPr>
        <sz val="10"/>
        <rFont val="Arial"/>
        <family val="2"/>
      </rPr>
      <t/>
    </r>
  </si>
  <si>
    <r>
      <t>A</t>
    </r>
    <r>
      <rPr>
        <vertAlign val="subscript"/>
        <sz val="10"/>
        <rFont val="Arial Cyr"/>
        <charset val="204"/>
      </rPr>
      <t>4</t>
    </r>
    <r>
      <rPr>
        <sz val="10"/>
        <rFont val="Arial"/>
        <family val="2"/>
      </rPr>
      <t/>
    </r>
  </si>
  <si>
    <t>-</t>
  </si>
  <si>
    <r>
      <t>A</t>
    </r>
    <r>
      <rPr>
        <vertAlign val="subscript"/>
        <sz val="10"/>
        <rFont val="Arial Cyr"/>
        <charset val="204"/>
      </rPr>
      <t>5</t>
    </r>
    <r>
      <rPr>
        <sz val="10"/>
        <rFont val="Arial"/>
        <family val="2"/>
      </rPr>
      <t/>
    </r>
  </si>
  <si>
    <t>Location</t>
  </si>
  <si>
    <t>worst</t>
  </si>
  <si>
    <t>Decision Making Under Uncertainty</t>
  </si>
  <si>
    <t>Criteria</t>
  </si>
  <si>
    <t>Optimal Alternative</t>
  </si>
  <si>
    <t>Value</t>
  </si>
  <si>
    <t>Maximin</t>
  </si>
  <si>
    <t>Maximax</t>
  </si>
  <si>
    <t>Minimax Regret</t>
  </si>
  <si>
    <t>Laplace</t>
  </si>
  <si>
    <t>EX 3.2</t>
  </si>
  <si>
    <t>Payoff: Profit (in $000s) for Demand Trends</t>
  </si>
  <si>
    <t>Increasing</t>
  </si>
  <si>
    <t>Stable</t>
  </si>
  <si>
    <t>Decreasing</t>
  </si>
  <si>
    <t>Church Hill</t>
  </si>
  <si>
    <t>Maymont</t>
  </si>
  <si>
    <t>Riverside</t>
  </si>
  <si>
    <t>West End</t>
  </si>
  <si>
    <t>a. Optimists' choice</t>
  </si>
  <si>
    <t>best</t>
  </si>
  <si>
    <t>b. Pessimists' choice</t>
  </si>
  <si>
    <t>c. Minimax regret solution</t>
  </si>
  <si>
    <t>d. Laplace strategy</t>
  </si>
  <si>
    <t>Expected value</t>
  </si>
  <si>
    <t>The on-site urgent care will be selected.</t>
  </si>
  <si>
    <t>The staffing physician is the minimax regret solution</t>
  </si>
  <si>
    <t>Hurwitz solution</t>
  </si>
  <si>
    <t>Off-site Urgent Care</t>
  </si>
  <si>
    <t>The solution based on the hurwitz solution is the on-site urgent care.</t>
  </si>
  <si>
    <t>Expected Value</t>
  </si>
  <si>
    <t>Maymont is the best location based on the expected value model.</t>
  </si>
  <si>
    <t xml:space="preserve">Laplace- Calculates the average payoff for each alternative and selects the one with the highest average. It is the probability conecpt in decision making.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</si>
</sst>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;\ \-General;\ &quot;&quot;"/>
  </numFmts>
  <fonts count="2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4"/>
      <name val="Arial Cyr"/>
      <charset val="204"/>
    </font>
    <font>
      <b/>
      <sz val="10"/>
      <name val="Arial Cyr"/>
    </font>
    <font>
      <sz val="11"/>
      <name val="Calibri"/>
      <family val="2"/>
    </font>
    <font>
      <b/>
      <sz val="10"/>
      <name val="Arial Cyr"/>
      <charset val="204"/>
    </font>
    <font>
      <vertAlign val="subscript"/>
      <sz val="10"/>
      <name val="Arial Cyr"/>
      <charset val="204"/>
    </font>
    <font>
      <sz val="10"/>
      <name val="Arial"/>
      <family val="2"/>
    </font>
    <font>
      <i/>
      <sz val="10"/>
      <name val="Arial Cyr"/>
      <charset val="204"/>
    </font>
    <font>
      <sz val="10"/>
      <name val="Arial Cyr"/>
    </font>
    <font>
      <b/>
      <u/>
      <sz val="10"/>
      <color indexed="10"/>
      <name val="Arial Cyr"/>
    </font>
    <font>
      <b/>
      <sz val="10"/>
      <color indexed="10"/>
      <name val="Arial Cyr"/>
    </font>
    <font>
      <b/>
      <sz val="10"/>
      <color rgb="FFFF0000"/>
      <name val="Arial"/>
      <family val="2"/>
    </font>
    <font>
      <sz val="10"/>
      <name val="Arial Cyr"/>
      <charset val="204"/>
    </font>
    <font>
      <b/>
      <sz val="12"/>
      <name val="Arial Cyr"/>
      <charset val="204"/>
    </font>
    <font>
      <b/>
      <u/>
      <sz val="10"/>
      <name val="Arial Cyr"/>
    </font>
    <font>
      <sz val="12"/>
      <name val="Arial Cyr"/>
      <charset val="204"/>
    </font>
    <font>
      <b/>
      <sz val="10"/>
      <color rgb="FFFF0000"/>
      <name val="Arial Cy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18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</cellStyleXfs>
  <cellXfs count="94">
    <xf numFmtId="0" fontId="0" fillId="0" borderId="0" xfId="0"/>
    <xf numFmtId="0" fontId="0" fillId="0" borderId="0" xfId="0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0" fillId="0" borderId="0" xfId="0" applyFill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6" fillId="0" borderId="0" xfId="0" applyFont="1"/>
    <xf numFmtId="0" fontId="0" fillId="0" borderId="0" xfId="0" applyFill="1" applyBorder="1"/>
    <xf numFmtId="0" fontId="7" fillId="0" borderId="0" xfId="0" applyFont="1" applyFill="1" applyBorder="1"/>
    <xf numFmtId="0" fontId="9" fillId="0" borderId="0" xfId="0" applyFont="1"/>
    <xf numFmtId="0" fontId="10" fillId="0" borderId="0" xfId="0" applyFont="1" applyBorder="1" applyAlignment="1">
      <alignment horizontal="center" vertical="center" wrapText="1"/>
    </xf>
    <xf numFmtId="0" fontId="0" fillId="3" borderId="5" xfId="0" applyFill="1" applyBorder="1" applyAlignment="1" applyProtection="1">
      <alignment horizontal="center"/>
    </xf>
    <xf numFmtId="0" fontId="0" fillId="3" borderId="6" xfId="0" applyFill="1" applyBorder="1" applyAlignment="1" applyProtection="1">
      <alignment horizontal="center"/>
    </xf>
    <xf numFmtId="0" fontId="14" fillId="3" borderId="4" xfId="0" applyFont="1" applyFill="1" applyBorder="1" applyAlignment="1" applyProtection="1">
      <alignment horizontal="center"/>
    </xf>
    <xf numFmtId="0" fontId="0" fillId="4" borderId="5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horizontal="center"/>
      <protection locked="0"/>
    </xf>
    <xf numFmtId="0" fontId="10" fillId="0" borderId="0" xfId="0" applyFont="1" applyBorder="1" applyAlignment="1">
      <alignment horizontal="left" vertical="center" wrapText="1"/>
    </xf>
    <xf numFmtId="0" fontId="0" fillId="3" borderId="4" xfId="0" applyFill="1" applyBorder="1" applyAlignment="1" applyProtection="1">
      <alignment horizontal="center"/>
    </xf>
    <xf numFmtId="164" fontId="15" fillId="3" borderId="4" xfId="0" applyNumberFormat="1" applyFont="1" applyFill="1" applyBorder="1" applyAlignment="1" applyProtection="1">
      <alignment horizontal="center"/>
      <protection hidden="1"/>
    </xf>
    <xf numFmtId="0" fontId="15" fillId="3" borderId="5" xfId="0" applyFont="1" applyFill="1" applyBorder="1" applyAlignment="1" applyProtection="1">
      <alignment horizontal="center"/>
      <protection hidden="1"/>
    </xf>
    <xf numFmtId="0" fontId="15" fillId="3" borderId="6" xfId="0" applyFont="1" applyFill="1" applyBorder="1" applyAlignment="1" applyProtection="1">
      <alignment horizontal="center"/>
      <protection hidden="1"/>
    </xf>
    <xf numFmtId="0" fontId="16" fillId="0" borderId="0" xfId="0" applyFont="1"/>
    <xf numFmtId="164" fontId="17" fillId="3" borderId="4" xfId="0" applyNumberFormat="1" applyFont="1" applyFill="1" applyBorder="1" applyAlignment="1" applyProtection="1">
      <alignment horizontal="center"/>
      <protection hidden="1"/>
    </xf>
    <xf numFmtId="0" fontId="17" fillId="3" borderId="5" xfId="0" applyFont="1" applyFill="1" applyBorder="1" applyAlignment="1" applyProtection="1">
      <alignment horizontal="center"/>
      <protection hidden="1"/>
    </xf>
    <xf numFmtId="0" fontId="17" fillId="3" borderId="6" xfId="0" applyFont="1" applyFill="1" applyBorder="1" applyAlignment="1" applyProtection="1">
      <alignment horizontal="center"/>
      <protection hidden="1"/>
    </xf>
    <xf numFmtId="0" fontId="9" fillId="0" borderId="0" xfId="0" applyFont="1" applyAlignment="1">
      <alignment horizontal="center"/>
    </xf>
    <xf numFmtId="0" fontId="0" fillId="3" borderId="7" xfId="0" applyFill="1" applyBorder="1" applyAlignment="1" applyProtection="1">
      <alignment horizontal="center"/>
    </xf>
    <xf numFmtId="0" fontId="0" fillId="4" borderId="8" xfId="0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horizontal="center"/>
      <protection locked="0"/>
    </xf>
    <xf numFmtId="164" fontId="15" fillId="3" borderId="7" xfId="0" applyNumberFormat="1" applyFont="1" applyFill="1" applyBorder="1" applyAlignment="1" applyProtection="1">
      <alignment horizontal="center"/>
      <protection hidden="1"/>
    </xf>
    <xf numFmtId="0" fontId="15" fillId="3" borderId="8" xfId="0" applyFont="1" applyFill="1" applyBorder="1" applyAlignment="1" applyProtection="1">
      <alignment horizontal="center"/>
      <protection hidden="1"/>
    </xf>
    <xf numFmtId="0" fontId="15" fillId="3" borderId="9" xfId="0" applyFont="1" applyFill="1" applyBorder="1" applyAlignment="1" applyProtection="1">
      <alignment horizontal="center"/>
      <protection hidden="1"/>
    </xf>
    <xf numFmtId="0" fontId="19" fillId="0" borderId="0" xfId="17" applyFill="1" applyBorder="1" applyAlignment="1" applyProtection="1">
      <alignment horizontal="center"/>
    </xf>
    <xf numFmtId="0" fontId="19" fillId="0" borderId="0" xfId="17" applyFill="1" applyBorder="1" applyAlignment="1" applyProtection="1">
      <alignment horizontal="center"/>
      <protection hidden="1"/>
    </xf>
    <xf numFmtId="0" fontId="11" fillId="3" borderId="1" xfId="0" applyFont="1" applyFill="1" applyBorder="1" applyAlignment="1" applyProtection="1">
      <alignment horizontal="center"/>
    </xf>
    <xf numFmtId="0" fontId="11" fillId="3" borderId="3" xfId="0" applyFont="1" applyFill="1" applyBorder="1" applyAlignment="1" applyProtection="1">
      <alignment horizontal="center"/>
    </xf>
    <xf numFmtId="0" fontId="19" fillId="0" borderId="0" xfId="17" applyFill="1" applyBorder="1" applyProtection="1"/>
    <xf numFmtId="164" fontId="0" fillId="3" borderId="6" xfId="0" applyNumberFormat="1" applyFill="1" applyBorder="1" applyProtection="1">
      <protection hidden="1"/>
    </xf>
    <xf numFmtId="0" fontId="19" fillId="0" borderId="0" xfId="17" applyFill="1" applyBorder="1"/>
    <xf numFmtId="0" fontId="0" fillId="3" borderId="6" xfId="0" applyFill="1" applyBorder="1" applyProtection="1">
      <protection hidden="1"/>
    </xf>
    <xf numFmtId="0" fontId="14" fillId="3" borderId="7" xfId="0" applyFont="1" applyFill="1" applyBorder="1" applyAlignment="1" applyProtection="1">
      <alignment horizontal="center"/>
    </xf>
    <xf numFmtId="0" fontId="0" fillId="3" borderId="9" xfId="0" applyFill="1" applyBorder="1" applyProtection="1">
      <protection hidden="1"/>
    </xf>
    <xf numFmtId="0" fontId="13" fillId="0" borderId="0" xfId="0" applyFont="1" applyAlignment="1">
      <alignment horizontal="center"/>
    </xf>
    <xf numFmtId="0" fontId="19" fillId="0" borderId="0" xfId="17" applyFill="1" applyBorder="1" applyProtection="1">
      <protection hidden="1"/>
    </xf>
    <xf numFmtId="0" fontId="8" fillId="0" borderId="0" xfId="17" applyFont="1" applyFill="1" applyBorder="1" applyAlignment="1" applyProtection="1">
      <alignment horizontal="center"/>
    </xf>
    <xf numFmtId="0" fontId="11" fillId="0" borderId="0" xfId="17" applyFont="1" applyFill="1" applyBorder="1" applyAlignment="1" applyProtection="1">
      <alignment horizontal="center" vertical="center"/>
    </xf>
    <xf numFmtId="0" fontId="14" fillId="0" borderId="0" xfId="17" applyFont="1" applyFill="1" applyBorder="1" applyAlignment="1" applyProtection="1">
      <alignment horizontal="center"/>
    </xf>
    <xf numFmtId="0" fontId="0" fillId="0" borderId="0" xfId="0" applyBorder="1" applyAlignment="1">
      <alignment horizontal="left"/>
    </xf>
    <xf numFmtId="0" fontId="19" fillId="0" borderId="0" xfId="17" applyFill="1" applyBorder="1" applyAlignment="1" applyProtection="1">
      <alignment horizontal="center"/>
      <protection locked="0"/>
    </xf>
    <xf numFmtId="0" fontId="18" fillId="0" borderId="0" xfId="0" applyFont="1" applyAlignment="1">
      <alignment horizontal="center"/>
    </xf>
    <xf numFmtId="0" fontId="21" fillId="0" borderId="0" xfId="0" applyFont="1"/>
    <xf numFmtId="0" fontId="11" fillId="0" borderId="0" xfId="17" applyFont="1" applyFill="1" applyBorder="1" applyAlignment="1" applyProtection="1">
      <alignment horizontal="center"/>
    </xf>
    <xf numFmtId="0" fontId="19" fillId="0" borderId="0" xfId="17" applyFill="1" applyBorder="1" applyProtection="1">
      <protection locked="0"/>
    </xf>
    <xf numFmtId="0" fontId="22" fillId="0" borderId="0" xfId="17" applyFont="1" applyFill="1" applyBorder="1" applyAlignment="1" applyProtection="1">
      <alignment horizontal="center"/>
    </xf>
    <xf numFmtId="0" fontId="7" fillId="0" borderId="0" xfId="0" applyFont="1"/>
    <xf numFmtId="0" fontId="17" fillId="0" borderId="0" xfId="0" applyFont="1"/>
    <xf numFmtId="0" fontId="23" fillId="0" borderId="0" xfId="0" applyFont="1"/>
    <xf numFmtId="0" fontId="13" fillId="0" borderId="0" xfId="0" applyFont="1"/>
    <xf numFmtId="0" fontId="20" fillId="0" borderId="0" xfId="17" applyFont="1" applyFill="1" applyBorder="1" applyAlignment="1" applyProtection="1">
      <alignment horizontal="center"/>
    </xf>
    <xf numFmtId="2" fontId="0" fillId="0" borderId="0" xfId="0" applyNumberFormat="1"/>
    <xf numFmtId="164" fontId="19" fillId="0" borderId="0" xfId="17" applyNumberFormat="1" applyFill="1" applyBorder="1" applyProtection="1">
      <protection hidden="1"/>
    </xf>
    <xf numFmtId="0" fontId="24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3" borderId="15" xfId="0" applyFill="1" applyBorder="1" applyAlignment="1" applyProtection="1">
      <alignment horizontal="center"/>
      <protection hidden="1"/>
    </xf>
    <xf numFmtId="0" fontId="0" fillId="3" borderId="16" xfId="0" applyFill="1" applyBorder="1" applyAlignment="1" applyProtection="1">
      <alignment horizontal="center"/>
      <protection hidden="1"/>
    </xf>
    <xf numFmtId="0" fontId="20" fillId="3" borderId="10" xfId="0" applyFont="1" applyFill="1" applyBorder="1" applyAlignment="1" applyProtection="1">
      <alignment horizontal="center"/>
    </xf>
    <xf numFmtId="0" fontId="11" fillId="3" borderId="11" xfId="0" applyFont="1" applyFill="1" applyBorder="1" applyAlignment="1" applyProtection="1">
      <alignment horizontal="center"/>
    </xf>
    <xf numFmtId="0" fontId="11" fillId="3" borderId="12" xfId="0" applyFont="1" applyFill="1" applyBorder="1" applyAlignment="1" applyProtection="1">
      <alignment horizontal="center"/>
    </xf>
    <xf numFmtId="0" fontId="0" fillId="3" borderId="13" xfId="0" applyFill="1" applyBorder="1" applyAlignment="1" applyProtection="1">
      <alignment horizontal="center"/>
      <protection hidden="1"/>
    </xf>
    <xf numFmtId="0" fontId="0" fillId="3" borderId="14" xfId="0" applyFill="1" applyBorder="1" applyAlignment="1" applyProtection="1">
      <alignment horizontal="center"/>
      <protection hidden="1"/>
    </xf>
    <xf numFmtId="0" fontId="11" fillId="3" borderId="1" xfId="0" applyFont="1" applyFill="1" applyBorder="1" applyAlignment="1" applyProtection="1">
      <alignment horizontal="center" vertical="center"/>
    </xf>
    <xf numFmtId="0" fontId="11" fillId="3" borderId="4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/>
    </xf>
    <xf numFmtId="0" fontId="11" fillId="3" borderId="3" xfId="0" applyFont="1" applyFill="1" applyBorder="1" applyAlignment="1" applyProtection="1">
      <alignment horizontal="center"/>
    </xf>
    <xf numFmtId="0" fontId="14" fillId="3" borderId="1" xfId="0" applyFont="1" applyFill="1" applyBorder="1" applyAlignment="1" applyProtection="1">
      <alignment horizontal="center" vertical="center"/>
    </xf>
    <xf numFmtId="0" fontId="14" fillId="3" borderId="4" xfId="0" applyFont="1" applyFill="1" applyBorder="1" applyAlignment="1" applyProtection="1">
      <alignment horizontal="center" vertical="center"/>
    </xf>
    <xf numFmtId="0" fontId="14" fillId="3" borderId="2" xfId="0" applyFont="1" applyFill="1" applyBorder="1" applyAlignment="1" applyProtection="1">
      <alignment horizontal="center" vertical="center"/>
    </xf>
    <xf numFmtId="0" fontId="14" fillId="3" borderId="5" xfId="0" applyFont="1" applyFill="1" applyBorder="1" applyAlignment="1" applyProtection="1">
      <alignment horizontal="center" vertical="center"/>
    </xf>
    <xf numFmtId="0" fontId="14" fillId="3" borderId="3" xfId="0" applyFont="1" applyFill="1" applyBorder="1" applyAlignment="1" applyProtection="1">
      <alignment horizontal="center" vertical="center"/>
    </xf>
    <xf numFmtId="0" fontId="14" fillId="3" borderId="6" xfId="0" applyFont="1" applyFill="1" applyBorder="1" applyAlignment="1" applyProtection="1">
      <alignment horizontal="center" vertical="center"/>
    </xf>
    <xf numFmtId="0" fontId="2" fillId="0" borderId="0" xfId="0" applyFont="1"/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1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  <cellStyle name="Normal_EX3.1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topLeftCell="F1" zoomScaleNormal="100" workbookViewId="0">
      <selection activeCell="F19" sqref="F19"/>
    </sheetView>
  </sheetViews>
  <sheetFormatPr defaultColWidth="8.85546875" defaultRowHeight="15"/>
  <cols>
    <col min="1" max="1" width="35" customWidth="1"/>
    <col min="2" max="4" width="15.7109375" customWidth="1"/>
    <col min="5" max="5" width="13" bestFit="1" customWidth="1"/>
    <col min="6" max="6" width="28.85546875" customWidth="1"/>
    <col min="7" max="7" width="19" customWidth="1"/>
    <col min="11" max="12" width="15.7109375" customWidth="1"/>
  </cols>
  <sheetData>
    <row r="1" spans="1:7">
      <c r="A1" s="73" t="s">
        <v>3</v>
      </c>
      <c r="B1" s="72" t="s">
        <v>9</v>
      </c>
      <c r="C1" s="72"/>
      <c r="D1" s="72"/>
      <c r="E1" s="1"/>
      <c r="F1" s="1"/>
    </row>
    <row r="2" spans="1:7">
      <c r="A2" s="73"/>
      <c r="B2" s="3" t="s">
        <v>10</v>
      </c>
      <c r="C2" s="3" t="s">
        <v>11</v>
      </c>
      <c r="D2" s="3" t="s">
        <v>12</v>
      </c>
    </row>
    <row r="3" spans="1:7">
      <c r="A3" t="s">
        <v>13</v>
      </c>
      <c r="B3">
        <v>-190</v>
      </c>
      <c r="C3">
        <v>-398</v>
      </c>
      <c r="D3">
        <v>-614</v>
      </c>
      <c r="E3">
        <v>-614</v>
      </c>
    </row>
    <row r="4" spans="1:7">
      <c r="A4" s="91" t="s">
        <v>14</v>
      </c>
      <c r="B4">
        <v>718</v>
      </c>
      <c r="C4">
        <v>802</v>
      </c>
      <c r="D4">
        <v>870</v>
      </c>
      <c r="E4" s="91">
        <v>718</v>
      </c>
    </row>
    <row r="5" spans="1:7">
      <c r="A5" t="s">
        <v>15</v>
      </c>
      <c r="B5">
        <v>355</v>
      </c>
      <c r="C5">
        <v>560</v>
      </c>
      <c r="D5">
        <v>728</v>
      </c>
      <c r="E5">
        <v>355</v>
      </c>
    </row>
    <row r="6" spans="1:7">
      <c r="A6" s="2" t="s">
        <v>5</v>
      </c>
      <c r="B6" t="s">
        <v>64</v>
      </c>
      <c r="F6" t="s">
        <v>16</v>
      </c>
    </row>
    <row r="7" spans="1:7">
      <c r="A7" s="73" t="s">
        <v>3</v>
      </c>
      <c r="B7" s="72" t="s">
        <v>9</v>
      </c>
      <c r="C7" s="72"/>
      <c r="D7" s="72"/>
    </row>
    <row r="8" spans="1:7">
      <c r="A8" s="73"/>
      <c r="B8" s="7" t="s">
        <v>10</v>
      </c>
      <c r="C8" s="7" t="s">
        <v>11</v>
      </c>
      <c r="D8" s="7" t="s">
        <v>12</v>
      </c>
      <c r="E8" s="7"/>
      <c r="G8" s="7"/>
    </row>
    <row r="9" spans="1:7">
      <c r="A9" t="s">
        <v>13</v>
      </c>
      <c r="B9">
        <v>-190</v>
      </c>
      <c r="C9">
        <v>-398</v>
      </c>
      <c r="D9">
        <v>-614</v>
      </c>
      <c r="E9" s="8">
        <v>-190</v>
      </c>
    </row>
    <row r="10" spans="1:7" s="9" customFormat="1">
      <c r="A10" s="13" t="s">
        <v>14</v>
      </c>
      <c r="B10" s="9">
        <v>718</v>
      </c>
      <c r="C10" s="9">
        <v>802</v>
      </c>
      <c r="D10" s="9">
        <v>870</v>
      </c>
      <c r="E10" s="12">
        <v>870</v>
      </c>
    </row>
    <row r="11" spans="1:7">
      <c r="A11" t="s">
        <v>15</v>
      </c>
      <c r="B11">
        <v>355</v>
      </c>
      <c r="C11">
        <v>560</v>
      </c>
      <c r="D11">
        <v>728</v>
      </c>
      <c r="E11" s="10">
        <v>728</v>
      </c>
    </row>
    <row r="12" spans="1:7">
      <c r="A12" s="2" t="s">
        <v>4</v>
      </c>
      <c r="B12" t="s">
        <v>64</v>
      </c>
      <c r="F12" t="s">
        <v>17</v>
      </c>
    </row>
    <row r="13" spans="1:7">
      <c r="A13" s="73" t="s">
        <v>3</v>
      </c>
      <c r="B13" s="72" t="s">
        <v>9</v>
      </c>
      <c r="C13" s="72"/>
      <c r="D13" s="72"/>
    </row>
    <row r="14" spans="1:7">
      <c r="A14" s="73"/>
      <c r="B14" s="7" t="s">
        <v>10</v>
      </c>
      <c r="C14" s="7" t="s">
        <v>11</v>
      </c>
      <c r="D14" s="7" t="s">
        <v>12</v>
      </c>
      <c r="E14" s="7"/>
    </row>
    <row r="15" spans="1:7">
      <c r="A15" t="s">
        <v>13</v>
      </c>
      <c r="B15">
        <v>-190</v>
      </c>
      <c r="C15">
        <v>-398</v>
      </c>
      <c r="D15">
        <v>-614</v>
      </c>
      <c r="E15" s="11">
        <f>AVERAGE(B15:D15)</f>
        <v>-400.66666666666669</v>
      </c>
    </row>
    <row r="16" spans="1:7" s="9" customFormat="1">
      <c r="A16" s="13" t="s">
        <v>14</v>
      </c>
      <c r="B16" s="9">
        <v>718</v>
      </c>
      <c r="C16" s="9">
        <v>802</v>
      </c>
      <c r="D16" s="9">
        <v>870</v>
      </c>
      <c r="E16" s="12">
        <f>AVERAGE(B16:D16)</f>
        <v>796.66666666666663</v>
      </c>
    </row>
    <row r="17" spans="1:6">
      <c r="A17" t="s">
        <v>15</v>
      </c>
      <c r="B17">
        <v>355</v>
      </c>
      <c r="C17">
        <v>560</v>
      </c>
      <c r="D17">
        <v>728</v>
      </c>
      <c r="E17" s="8">
        <f>AVERAGE(B17:D17)</f>
        <v>547.66666666666663</v>
      </c>
    </row>
    <row r="18" spans="1:6">
      <c r="A18" s="2" t="s">
        <v>6</v>
      </c>
      <c r="B18" t="s">
        <v>64</v>
      </c>
      <c r="F18" t="s">
        <v>71</v>
      </c>
    </row>
    <row r="19" spans="1:6">
      <c r="A19" s="73" t="s">
        <v>3</v>
      </c>
      <c r="B19" s="72" t="s">
        <v>9</v>
      </c>
      <c r="C19" s="72"/>
      <c r="D19" s="72"/>
    </row>
    <row r="20" spans="1:6">
      <c r="A20" s="73"/>
      <c r="B20" s="7" t="s">
        <v>10</v>
      </c>
      <c r="C20" s="7" t="s">
        <v>11</v>
      </c>
      <c r="D20" s="7" t="s">
        <v>12</v>
      </c>
      <c r="E20" s="7"/>
    </row>
    <row r="21" spans="1:6">
      <c r="A21" t="s">
        <v>13</v>
      </c>
      <c r="B21">
        <v>-190</v>
      </c>
      <c r="C21">
        <v>-398</v>
      </c>
      <c r="D21">
        <v>-614</v>
      </c>
      <c r="E21">
        <v>-190</v>
      </c>
    </row>
    <row r="22" spans="1:6" s="9" customFormat="1">
      <c r="A22" s="13" t="s">
        <v>14</v>
      </c>
      <c r="B22" s="13">
        <v>718</v>
      </c>
      <c r="C22" s="13">
        <v>802</v>
      </c>
      <c r="D22" s="13">
        <v>870</v>
      </c>
      <c r="E22" s="13">
        <v>870</v>
      </c>
    </row>
    <row r="23" spans="1:6">
      <c r="A23" t="s">
        <v>15</v>
      </c>
      <c r="B23">
        <v>355</v>
      </c>
      <c r="C23">
        <v>560</v>
      </c>
      <c r="D23">
        <v>728</v>
      </c>
      <c r="E23">
        <v>728</v>
      </c>
    </row>
    <row r="24" spans="1:6">
      <c r="A24" s="5" t="s">
        <v>7</v>
      </c>
      <c r="B24" t="s">
        <v>65</v>
      </c>
      <c r="F24" t="s">
        <v>18</v>
      </c>
    </row>
    <row r="25" spans="1:6">
      <c r="A25" s="72" t="s">
        <v>9</v>
      </c>
      <c r="B25" s="72"/>
      <c r="C25" s="72"/>
      <c r="D25" s="7"/>
    </row>
    <row r="26" spans="1:6">
      <c r="A26" s="4" t="s">
        <v>3</v>
      </c>
      <c r="B26" s="3" t="s">
        <v>10</v>
      </c>
      <c r="C26" s="3" t="s">
        <v>11</v>
      </c>
      <c r="D26" s="3" t="s">
        <v>12</v>
      </c>
      <c r="E26" s="12"/>
    </row>
    <row r="27" spans="1:6">
      <c r="A27" t="s">
        <v>13</v>
      </c>
      <c r="B27">
        <v>908</v>
      </c>
      <c r="C27">
        <v>1200</v>
      </c>
      <c r="D27">
        <v>1484</v>
      </c>
    </row>
    <row r="28" spans="1:6" s="9" customFormat="1">
      <c r="A28" s="13" t="s">
        <v>14</v>
      </c>
      <c r="B28" s="13">
        <v>0</v>
      </c>
      <c r="C28" s="13">
        <v>0</v>
      </c>
      <c r="D28" s="13">
        <v>0</v>
      </c>
      <c r="E28" s="13"/>
    </row>
    <row r="29" spans="1:6">
      <c r="A29" t="s">
        <v>15</v>
      </c>
      <c r="B29">
        <v>363</v>
      </c>
      <c r="C29">
        <v>242</v>
      </c>
      <c r="D29">
        <v>142</v>
      </c>
    </row>
    <row r="30" spans="1:6">
      <c r="A30" s="5" t="s">
        <v>8</v>
      </c>
    </row>
    <row r="31" spans="1:6">
      <c r="A31" s="72" t="s">
        <v>9</v>
      </c>
      <c r="B31" s="72"/>
      <c r="C31" s="72"/>
      <c r="D31" s="7"/>
    </row>
    <row r="32" spans="1:6">
      <c r="A32" s="4" t="s">
        <v>3</v>
      </c>
      <c r="B32" s="3" t="s">
        <v>0</v>
      </c>
      <c r="C32" s="3" t="s">
        <v>1</v>
      </c>
      <c r="D32" s="3" t="s">
        <v>2</v>
      </c>
      <c r="E32" s="7"/>
      <c r="F32" t="s">
        <v>19</v>
      </c>
    </row>
    <row r="33" spans="1:11">
      <c r="A33" t="s">
        <v>13</v>
      </c>
      <c r="B33">
        <v>-190</v>
      </c>
      <c r="C33">
        <v>-398</v>
      </c>
      <c r="D33">
        <v>-614</v>
      </c>
      <c r="E33" s="8"/>
      <c r="G33" s="72"/>
      <c r="H33" s="72"/>
      <c r="I33" s="72"/>
      <c r="J33" s="72"/>
    </row>
    <row r="34" spans="1:11" s="9" customFormat="1">
      <c r="A34" s="9" t="s">
        <v>14</v>
      </c>
      <c r="B34" s="9">
        <v>718</v>
      </c>
      <c r="C34" s="9">
        <v>802</v>
      </c>
      <c r="D34" s="9">
        <v>870</v>
      </c>
      <c r="E34" s="14"/>
      <c r="G34" s="15"/>
      <c r="H34" s="12"/>
      <c r="I34" s="12"/>
      <c r="J34" s="12"/>
      <c r="K34" s="12"/>
    </row>
    <row r="35" spans="1:11">
      <c r="A35" t="s">
        <v>15</v>
      </c>
      <c r="B35">
        <v>355</v>
      </c>
      <c r="C35">
        <v>560</v>
      </c>
      <c r="D35">
        <v>728</v>
      </c>
      <c r="E35" s="10"/>
    </row>
    <row r="36" spans="1:11">
      <c r="K36" s="6"/>
    </row>
    <row r="37" spans="1:11">
      <c r="A37" t="s">
        <v>66</v>
      </c>
      <c r="E37" s="9"/>
    </row>
    <row r="38" spans="1:11">
      <c r="A38" t="s">
        <v>13</v>
      </c>
      <c r="B38">
        <f>(0.4*-614)+(0.6*-190)</f>
        <v>-359.6</v>
      </c>
      <c r="K38" s="9"/>
    </row>
    <row r="39" spans="1:11">
      <c r="A39" s="91" t="s">
        <v>14</v>
      </c>
      <c r="B39">
        <f>(0.4*E4)+(0.6*E10)</f>
        <v>809.2</v>
      </c>
    </row>
    <row r="40" spans="1:11">
      <c r="A40" t="s">
        <v>67</v>
      </c>
      <c r="B40">
        <f>(0.4*E5)+(0.6*E11)</f>
        <v>578.79999999999995</v>
      </c>
      <c r="E40" s="7"/>
    </row>
    <row r="42" spans="1:11">
      <c r="A42" t="s">
        <v>68</v>
      </c>
    </row>
  </sheetData>
  <mergeCells count="11">
    <mergeCell ref="G33:J33"/>
    <mergeCell ref="A1:A2"/>
    <mergeCell ref="B1:D1"/>
    <mergeCell ref="A7:A8"/>
    <mergeCell ref="B7:D7"/>
    <mergeCell ref="A13:A14"/>
    <mergeCell ref="B13:D13"/>
    <mergeCell ref="A19:A20"/>
    <mergeCell ref="B19:D19"/>
    <mergeCell ref="A25:C25"/>
    <mergeCell ref="A31:C31"/>
  </mergeCells>
  <pageMargins left="0.7" right="0.7" top="0.75" bottom="0.75" header="0.3" footer="0.3"/>
  <pageSetup orientation="portrait" horizontalDpi="30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activeCell="A3" sqref="A3:E8"/>
    </sheetView>
  </sheetViews>
  <sheetFormatPr defaultRowHeight="15"/>
  <cols>
    <col min="1" max="1" width="23.7109375" customWidth="1"/>
    <col min="2" max="2" width="10.42578125" customWidth="1"/>
    <col min="3" max="3" width="13.7109375" customWidth="1"/>
    <col min="4" max="4" width="12.140625" customWidth="1"/>
    <col min="7" max="7" width="9.7109375" style="17" customWidth="1"/>
    <col min="8" max="8" width="15.5703125" style="17" customWidth="1"/>
    <col min="9" max="10" width="9.140625" style="17"/>
    <col min="11" max="11" width="12" style="17" customWidth="1"/>
    <col min="12" max="12" width="9.140625" style="17"/>
  </cols>
  <sheetData>
    <row r="1" spans="1:13">
      <c r="A1" s="16" t="s">
        <v>49</v>
      </c>
    </row>
    <row r="2" spans="1:13" ht="15.75" thickBot="1">
      <c r="G2" s="18"/>
    </row>
    <row r="3" spans="1:13" ht="18.75" thickTop="1">
      <c r="B3" s="19" t="s">
        <v>50</v>
      </c>
      <c r="G3" s="54"/>
      <c r="H3" s="81" t="s">
        <v>20</v>
      </c>
      <c r="I3" s="83" t="s">
        <v>21</v>
      </c>
      <c r="J3" s="83"/>
      <c r="K3" s="83"/>
      <c r="L3" s="83"/>
      <c r="M3" s="84"/>
    </row>
    <row r="4" spans="1:13" ht="15.75">
      <c r="A4" s="19" t="s">
        <v>39</v>
      </c>
      <c r="B4" s="35" t="s">
        <v>51</v>
      </c>
      <c r="C4" s="35" t="s">
        <v>52</v>
      </c>
      <c r="D4" s="35" t="s">
        <v>53</v>
      </c>
      <c r="E4" s="19"/>
      <c r="F4" s="19"/>
      <c r="G4" s="46"/>
      <c r="H4" s="82"/>
      <c r="I4" s="21" t="s">
        <v>22</v>
      </c>
      <c r="J4" s="21" t="s">
        <v>23</v>
      </c>
      <c r="K4" s="21" t="s">
        <v>24</v>
      </c>
      <c r="L4" s="21" t="s">
        <v>25</v>
      </c>
      <c r="M4" s="22" t="s">
        <v>26</v>
      </c>
    </row>
    <row r="5" spans="1:13">
      <c r="A5" s="26" t="s">
        <v>54</v>
      </c>
      <c r="B5" s="20">
        <v>650</v>
      </c>
      <c r="C5" s="20">
        <v>250</v>
      </c>
      <c r="D5" s="20">
        <v>-500</v>
      </c>
      <c r="G5" s="55"/>
      <c r="H5" s="23" t="s">
        <v>32</v>
      </c>
      <c r="I5" s="24"/>
      <c r="J5" s="24"/>
      <c r="K5" s="24"/>
      <c r="L5" s="24"/>
      <c r="M5" s="25"/>
    </row>
    <row r="6" spans="1:13" ht="15.75">
      <c r="A6" s="26" t="s">
        <v>55</v>
      </c>
      <c r="B6" s="20">
        <v>725</v>
      </c>
      <c r="C6" s="20">
        <v>375</v>
      </c>
      <c r="D6" s="20">
        <v>-225</v>
      </c>
      <c r="G6" s="55"/>
      <c r="H6" s="27" t="s">
        <v>33</v>
      </c>
      <c r="I6" s="24">
        <v>650</v>
      </c>
      <c r="J6" s="24">
        <v>250</v>
      </c>
      <c r="K6" s="24">
        <v>-500</v>
      </c>
      <c r="L6" s="24"/>
      <c r="M6" s="25"/>
    </row>
    <row r="7" spans="1:13" ht="15.75">
      <c r="A7" s="26" t="s">
        <v>56</v>
      </c>
      <c r="B7" s="20">
        <v>550</v>
      </c>
      <c r="C7" s="20">
        <v>325</v>
      </c>
      <c r="D7" s="20">
        <v>-150</v>
      </c>
      <c r="G7" s="56"/>
      <c r="H7" s="27" t="s">
        <v>34</v>
      </c>
      <c r="I7" s="24">
        <v>725</v>
      </c>
      <c r="J7" s="24">
        <v>375</v>
      </c>
      <c r="K7" s="24">
        <v>-225</v>
      </c>
      <c r="L7" s="24"/>
      <c r="M7" s="25"/>
    </row>
    <row r="8" spans="1:13" ht="15.75">
      <c r="A8" s="26" t="s">
        <v>57</v>
      </c>
      <c r="B8" s="20">
        <v>450</v>
      </c>
      <c r="C8" s="20">
        <v>200</v>
      </c>
      <c r="D8" s="20">
        <v>-350</v>
      </c>
      <c r="G8" s="42"/>
      <c r="H8" s="27" t="s">
        <v>35</v>
      </c>
      <c r="I8" s="24">
        <v>550</v>
      </c>
      <c r="J8" s="24">
        <v>325</v>
      </c>
      <c r="K8" s="24">
        <v>-150</v>
      </c>
      <c r="L8" s="24"/>
      <c r="M8" s="25"/>
    </row>
    <row r="9" spans="1:13" ht="15.75">
      <c r="A9" s="57"/>
      <c r="G9" s="42"/>
      <c r="H9" s="27" t="s">
        <v>36</v>
      </c>
      <c r="I9" s="24">
        <v>450</v>
      </c>
      <c r="J9" s="24">
        <v>200</v>
      </c>
      <c r="K9" s="24">
        <v>-350</v>
      </c>
      <c r="L9" s="24"/>
      <c r="M9" s="25"/>
    </row>
    <row r="10" spans="1:13" ht="16.5" thickBot="1">
      <c r="A10" s="31" t="s">
        <v>58</v>
      </c>
      <c r="G10" s="42"/>
      <c r="H10" s="36" t="s">
        <v>38</v>
      </c>
      <c r="I10" s="37"/>
      <c r="J10" s="37"/>
      <c r="K10" s="37"/>
      <c r="L10" s="37"/>
      <c r="M10" s="38"/>
    </row>
    <row r="11" spans="1:13" ht="15.75" thickTop="1">
      <c r="A11" s="19" t="s">
        <v>39</v>
      </c>
      <c r="B11" s="35" t="s">
        <v>51</v>
      </c>
      <c r="C11" s="35" t="s">
        <v>52</v>
      </c>
      <c r="D11" s="35" t="s">
        <v>53</v>
      </c>
      <c r="E11" s="35" t="s">
        <v>59</v>
      </c>
      <c r="G11" s="42"/>
      <c r="H11" s="58"/>
      <c r="I11" s="58"/>
      <c r="J11" s="58"/>
      <c r="K11" s="58"/>
      <c r="L11" s="58"/>
    </row>
    <row r="12" spans="1:13" ht="15.75" thickBot="1">
      <c r="A12" s="26" t="s">
        <v>54</v>
      </c>
      <c r="B12" s="10">
        <f>B5</f>
        <v>650</v>
      </c>
      <c r="C12" s="10">
        <f t="shared" ref="C12:D12" si="0">C5</f>
        <v>250</v>
      </c>
      <c r="D12" s="10">
        <f t="shared" si="0"/>
        <v>-500</v>
      </c>
      <c r="E12" s="92">
        <v>650</v>
      </c>
      <c r="G12" s="42"/>
      <c r="H12" s="58"/>
      <c r="I12" s="58"/>
      <c r="J12" s="58"/>
      <c r="K12" s="58"/>
      <c r="L12" s="58"/>
    </row>
    <row r="13" spans="1:13" ht="15.75" thickTop="1">
      <c r="A13" s="71" t="s">
        <v>55</v>
      </c>
      <c r="B13" s="10">
        <f t="shared" ref="B13:D15" si="1">B6</f>
        <v>725</v>
      </c>
      <c r="C13" s="10">
        <f t="shared" si="1"/>
        <v>375</v>
      </c>
      <c r="D13" s="10">
        <f t="shared" si="1"/>
        <v>-225</v>
      </c>
      <c r="E13" s="92">
        <v>725</v>
      </c>
      <c r="G13" s="42"/>
      <c r="H13" s="85" t="s">
        <v>27</v>
      </c>
      <c r="I13" s="87" t="s">
        <v>28</v>
      </c>
      <c r="J13" s="87" t="s">
        <v>29</v>
      </c>
      <c r="K13" s="87" t="s">
        <v>30</v>
      </c>
      <c r="L13" s="89" t="s">
        <v>31</v>
      </c>
    </row>
    <row r="14" spans="1:13">
      <c r="A14" s="26" t="s">
        <v>56</v>
      </c>
      <c r="B14" s="10">
        <f t="shared" si="1"/>
        <v>550</v>
      </c>
      <c r="C14" s="10">
        <f t="shared" si="1"/>
        <v>325</v>
      </c>
      <c r="D14" s="10">
        <f t="shared" si="1"/>
        <v>-150</v>
      </c>
      <c r="E14" s="92">
        <v>550</v>
      </c>
      <c r="G14" s="42"/>
      <c r="H14" s="86"/>
      <c r="I14" s="88"/>
      <c r="J14" s="88"/>
      <c r="K14" s="88"/>
      <c r="L14" s="90"/>
    </row>
    <row r="15" spans="1:13">
      <c r="A15" s="26" t="s">
        <v>57</v>
      </c>
      <c r="B15" s="10">
        <f t="shared" si="1"/>
        <v>450</v>
      </c>
      <c r="C15" s="10">
        <f t="shared" si="1"/>
        <v>200</v>
      </c>
      <c r="D15" s="10">
        <f t="shared" si="1"/>
        <v>-350</v>
      </c>
      <c r="E15" s="92">
        <v>450</v>
      </c>
      <c r="G15" s="46"/>
      <c r="H15" s="28">
        <v>-500</v>
      </c>
      <c r="I15" s="29">
        <v>650</v>
      </c>
      <c r="J15" s="29">
        <v>-40</v>
      </c>
      <c r="K15" s="29">
        <v>350</v>
      </c>
      <c r="L15" s="30"/>
    </row>
    <row r="16" spans="1:13">
      <c r="G16" s="42"/>
      <c r="H16" s="28">
        <v>-225</v>
      </c>
      <c r="I16" s="33">
        <v>725</v>
      </c>
      <c r="J16" s="33">
        <v>155</v>
      </c>
      <c r="K16" s="33">
        <v>75</v>
      </c>
      <c r="L16" s="34"/>
    </row>
    <row r="17" spans="1:12">
      <c r="A17" s="31" t="s">
        <v>60</v>
      </c>
      <c r="B17" s="60"/>
      <c r="G17" s="42"/>
      <c r="H17" s="32">
        <v>-150</v>
      </c>
      <c r="I17" s="29">
        <v>550</v>
      </c>
      <c r="J17" s="29">
        <v>130</v>
      </c>
      <c r="K17" s="29">
        <v>175</v>
      </c>
      <c r="L17" s="30"/>
    </row>
    <row r="18" spans="1:12">
      <c r="A18" s="19" t="s">
        <v>39</v>
      </c>
      <c r="B18" s="35" t="s">
        <v>51</v>
      </c>
      <c r="C18" s="35" t="s">
        <v>52</v>
      </c>
      <c r="D18" s="35" t="s">
        <v>53</v>
      </c>
      <c r="E18" s="35" t="s">
        <v>40</v>
      </c>
      <c r="G18" s="42"/>
      <c r="H18" s="28">
        <v>-350</v>
      </c>
      <c r="I18" s="29">
        <v>450</v>
      </c>
      <c r="J18" s="29">
        <v>-30</v>
      </c>
      <c r="K18" s="29">
        <v>275</v>
      </c>
      <c r="L18" s="30"/>
    </row>
    <row r="19" spans="1:12" ht="15.75" thickBot="1">
      <c r="A19" s="26" t="s">
        <v>54</v>
      </c>
      <c r="B19" s="20">
        <v>650</v>
      </c>
      <c r="C19" s="20">
        <v>250</v>
      </c>
      <c r="D19" s="20">
        <v>-500</v>
      </c>
      <c r="E19" s="10">
        <v>-500</v>
      </c>
      <c r="G19" s="42"/>
      <c r="H19" s="39" t="s">
        <v>37</v>
      </c>
      <c r="I19" s="40" t="s">
        <v>37</v>
      </c>
      <c r="J19" s="40" t="s">
        <v>37</v>
      </c>
      <c r="K19" s="40" t="s">
        <v>37</v>
      </c>
      <c r="L19" s="41" t="s">
        <v>37</v>
      </c>
    </row>
    <row r="20" spans="1:12" ht="15.75" thickTop="1">
      <c r="A20" s="26" t="s">
        <v>55</v>
      </c>
      <c r="B20" s="20">
        <v>725</v>
      </c>
      <c r="C20" s="20">
        <v>375</v>
      </c>
      <c r="D20" s="20">
        <v>-225</v>
      </c>
      <c r="E20" s="59">
        <v>-225</v>
      </c>
      <c r="G20" s="61"/>
      <c r="H20" s="62"/>
      <c r="I20" s="46"/>
      <c r="J20" s="46"/>
      <c r="K20" s="46"/>
      <c r="L20" s="46"/>
    </row>
    <row r="21" spans="1:12" ht="15.75">
      <c r="A21" s="71" t="s">
        <v>56</v>
      </c>
      <c r="B21" s="20">
        <v>550</v>
      </c>
      <c r="C21" s="20">
        <v>325</v>
      </c>
      <c r="D21" s="20">
        <v>-150</v>
      </c>
      <c r="E21" s="52">
        <v>-150</v>
      </c>
      <c r="G21" s="63"/>
      <c r="H21" s="46"/>
      <c r="I21" s="46"/>
      <c r="J21" s="46"/>
      <c r="K21" s="46"/>
      <c r="L21" s="46"/>
    </row>
    <row r="22" spans="1:12" ht="16.5" thickBot="1">
      <c r="A22" s="26" t="s">
        <v>57</v>
      </c>
      <c r="B22" s="20">
        <v>450</v>
      </c>
      <c r="C22" s="20">
        <v>200</v>
      </c>
      <c r="D22" s="20">
        <v>-350</v>
      </c>
      <c r="E22" s="10">
        <v>-350</v>
      </c>
      <c r="G22" s="61"/>
      <c r="H22" s="76" t="s">
        <v>41</v>
      </c>
      <c r="I22" s="76"/>
      <c r="J22" s="76"/>
      <c r="K22" s="76"/>
      <c r="L22" s="61"/>
    </row>
    <row r="23" spans="1:12" ht="15.75" thickTop="1">
      <c r="A23" s="64"/>
      <c r="E23" s="65"/>
      <c r="G23" s="55"/>
      <c r="H23" s="44" t="s">
        <v>42</v>
      </c>
      <c r="I23" s="77" t="s">
        <v>43</v>
      </c>
      <c r="J23" s="78"/>
      <c r="K23" s="45" t="s">
        <v>44</v>
      </c>
      <c r="L23" s="61"/>
    </row>
    <row r="24" spans="1:12">
      <c r="A24" s="31" t="s">
        <v>61</v>
      </c>
      <c r="G24" s="55"/>
      <c r="H24" s="23" t="s">
        <v>45</v>
      </c>
      <c r="I24" s="79" t="s">
        <v>56</v>
      </c>
      <c r="J24" s="80"/>
      <c r="K24" s="47">
        <v>-150</v>
      </c>
      <c r="L24" s="42"/>
    </row>
    <row r="25" spans="1:12">
      <c r="A25" s="19" t="s">
        <v>39</v>
      </c>
      <c r="B25" s="35" t="s">
        <v>51</v>
      </c>
      <c r="C25" s="35" t="s">
        <v>52</v>
      </c>
      <c r="D25" s="35" t="s">
        <v>53</v>
      </c>
      <c r="E25" s="19" t="s">
        <v>40</v>
      </c>
      <c r="F25" s="19"/>
      <c r="G25" s="42"/>
      <c r="H25" s="23" t="s">
        <v>46</v>
      </c>
      <c r="I25" s="79" t="s">
        <v>55</v>
      </c>
      <c r="J25" s="80"/>
      <c r="K25" s="47">
        <v>725</v>
      </c>
      <c r="L25" s="43"/>
    </row>
    <row r="26" spans="1:12">
      <c r="A26" s="26" t="s">
        <v>54</v>
      </c>
      <c r="B26">
        <f>$B$6-B5</f>
        <v>75</v>
      </c>
      <c r="C26">
        <f>$C$6-C5</f>
        <v>125</v>
      </c>
      <c r="D26">
        <f>$D$7-D5</f>
        <v>350</v>
      </c>
      <c r="E26">
        <v>350</v>
      </c>
      <c r="G26" s="42"/>
      <c r="H26" s="23" t="s">
        <v>29</v>
      </c>
      <c r="I26" s="79"/>
      <c r="J26" s="80"/>
      <c r="K26" s="47"/>
      <c r="L26" s="43"/>
    </row>
    <row r="27" spans="1:12">
      <c r="A27" s="71" t="s">
        <v>55</v>
      </c>
      <c r="B27">
        <f>$B$6-B6</f>
        <v>0</v>
      </c>
      <c r="C27">
        <f>$C$6-C6</f>
        <v>0</v>
      </c>
      <c r="D27">
        <f>$D$7-D6</f>
        <v>75</v>
      </c>
      <c r="E27" s="66">
        <v>75</v>
      </c>
      <c r="G27" s="42"/>
      <c r="H27" s="23" t="s">
        <v>47</v>
      </c>
      <c r="I27" s="79" t="s">
        <v>57</v>
      </c>
      <c r="J27" s="80"/>
      <c r="K27" s="49">
        <v>450</v>
      </c>
      <c r="L27" s="43"/>
    </row>
    <row r="28" spans="1:12" ht="15.75" thickBot="1">
      <c r="A28" s="26" t="s">
        <v>56</v>
      </c>
      <c r="B28">
        <f>$B$6-B7</f>
        <v>175</v>
      </c>
      <c r="C28">
        <f>$C$6-C7</f>
        <v>50</v>
      </c>
      <c r="D28">
        <f>$D$7-D7</f>
        <v>0</v>
      </c>
      <c r="E28">
        <v>175</v>
      </c>
      <c r="G28" s="42"/>
      <c r="H28" s="50" t="s">
        <v>48</v>
      </c>
      <c r="I28" s="74" t="s">
        <v>55</v>
      </c>
      <c r="J28" s="75"/>
      <c r="K28" s="51">
        <v>291.67</v>
      </c>
      <c r="L28" s="43"/>
    </row>
    <row r="29" spans="1:12" ht="15.75" thickTop="1">
      <c r="A29" s="26" t="s">
        <v>57</v>
      </c>
      <c r="B29">
        <f>$B$6-B8</f>
        <v>275</v>
      </c>
      <c r="C29">
        <f>$C$6-C8</f>
        <v>175</v>
      </c>
      <c r="D29">
        <f>$D$7-D8</f>
        <v>200</v>
      </c>
      <c r="E29" s="67">
        <v>275</v>
      </c>
      <c r="G29" s="42"/>
      <c r="H29" s="43"/>
      <c r="I29" s="43"/>
      <c r="J29" s="43"/>
      <c r="K29" s="43"/>
      <c r="L29" s="43"/>
    </row>
    <row r="30" spans="1:12">
      <c r="A30" s="67"/>
      <c r="E30" s="67"/>
      <c r="G30" s="42"/>
      <c r="H30" s="43"/>
      <c r="I30" s="43"/>
      <c r="J30" s="43"/>
      <c r="K30" s="43"/>
      <c r="L30" s="43"/>
    </row>
    <row r="31" spans="1:12">
      <c r="A31" s="31" t="s">
        <v>62</v>
      </c>
      <c r="G31" s="46"/>
      <c r="H31" s="46"/>
      <c r="I31" s="46"/>
      <c r="J31" s="46"/>
      <c r="K31" s="46"/>
      <c r="L31" s="46"/>
    </row>
    <row r="32" spans="1:12" ht="15.75">
      <c r="A32" s="19" t="s">
        <v>39</v>
      </c>
      <c r="B32" s="35" t="s">
        <v>51</v>
      </c>
      <c r="C32" s="35" t="s">
        <v>52</v>
      </c>
      <c r="D32" s="35" t="s">
        <v>53</v>
      </c>
      <c r="E32" s="19" t="s">
        <v>63</v>
      </c>
      <c r="G32" s="68"/>
      <c r="H32" s="68"/>
      <c r="I32" s="68"/>
      <c r="J32" s="68"/>
      <c r="K32" s="46"/>
      <c r="L32" s="46"/>
    </row>
    <row r="33" spans="1:12">
      <c r="A33" s="26" t="s">
        <v>54</v>
      </c>
      <c r="B33" s="20">
        <v>650</v>
      </c>
      <c r="C33" s="20">
        <v>250</v>
      </c>
      <c r="D33" s="20">
        <v>-500</v>
      </c>
      <c r="E33" s="69">
        <f>AVERAGE(B33:D33)</f>
        <v>133.33333333333334</v>
      </c>
      <c r="G33" s="61"/>
      <c r="H33" s="61"/>
      <c r="I33" s="61"/>
      <c r="J33" s="61"/>
      <c r="K33" s="48"/>
      <c r="L33" s="48"/>
    </row>
    <row r="34" spans="1:12">
      <c r="A34" s="71" t="s">
        <v>55</v>
      </c>
      <c r="B34" s="20">
        <v>725</v>
      </c>
      <c r="C34" s="20">
        <v>375</v>
      </c>
      <c r="D34" s="20">
        <v>-225</v>
      </c>
      <c r="E34" s="69">
        <f t="shared" ref="E34:E36" si="2">AVERAGE(B34:D34)</f>
        <v>291.66666666666669</v>
      </c>
      <c r="G34" s="56"/>
      <c r="H34" s="43"/>
      <c r="I34" s="43"/>
      <c r="J34" s="70"/>
      <c r="K34" s="48"/>
      <c r="L34" s="48"/>
    </row>
    <row r="35" spans="1:12">
      <c r="A35" s="26" t="s">
        <v>56</v>
      </c>
      <c r="B35" s="20">
        <v>550</v>
      </c>
      <c r="C35" s="20">
        <v>325</v>
      </c>
      <c r="D35" s="20">
        <v>-150</v>
      </c>
      <c r="E35" s="69">
        <f t="shared" si="2"/>
        <v>241.66666666666666</v>
      </c>
      <c r="G35" s="56"/>
      <c r="H35" s="43"/>
      <c r="I35" s="43"/>
      <c r="J35" s="70"/>
      <c r="K35" s="48"/>
      <c r="L35" s="48"/>
    </row>
    <row r="36" spans="1:12">
      <c r="A36" s="26" t="s">
        <v>57</v>
      </c>
      <c r="B36" s="20">
        <v>450</v>
      </c>
      <c r="C36" s="20">
        <v>200</v>
      </c>
      <c r="D36" s="20">
        <v>-350</v>
      </c>
      <c r="E36" s="69">
        <f t="shared" si="2"/>
        <v>100</v>
      </c>
      <c r="G36" s="56"/>
      <c r="H36" s="43"/>
      <c r="I36" s="43"/>
      <c r="J36" s="70"/>
      <c r="K36" s="48"/>
      <c r="L36" s="48"/>
    </row>
    <row r="37" spans="1:12">
      <c r="E37" s="69"/>
      <c r="G37" s="56"/>
      <c r="H37" s="43"/>
      <c r="I37" s="43"/>
      <c r="J37" s="53"/>
      <c r="K37" s="48"/>
      <c r="L37" s="48"/>
    </row>
    <row r="38" spans="1:12">
      <c r="A38" s="5"/>
      <c r="G38" s="56"/>
      <c r="H38" s="43"/>
      <c r="I38" s="43"/>
      <c r="J38" s="53"/>
      <c r="K38" s="48"/>
      <c r="L38" s="48"/>
    </row>
    <row r="39" spans="1:12">
      <c r="A39" s="19"/>
    </row>
    <row r="40" spans="1:12">
      <c r="A40" s="26"/>
    </row>
    <row r="41" spans="1:12">
      <c r="A41" s="71"/>
    </row>
    <row r="42" spans="1:12">
      <c r="A42" s="26"/>
    </row>
    <row r="43" spans="1:12">
      <c r="A43" s="26"/>
    </row>
  </sheetData>
  <mergeCells count="14">
    <mergeCell ref="H3:H4"/>
    <mergeCell ref="I3:M3"/>
    <mergeCell ref="H13:H14"/>
    <mergeCell ref="I13:I14"/>
    <mergeCell ref="J13:J14"/>
    <mergeCell ref="K13:K14"/>
    <mergeCell ref="L13:L14"/>
    <mergeCell ref="I28:J28"/>
    <mergeCell ref="H22:K22"/>
    <mergeCell ref="I23:J23"/>
    <mergeCell ref="I24:J24"/>
    <mergeCell ref="I25:J25"/>
    <mergeCell ref="I26:J26"/>
    <mergeCell ref="I27:J2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D9" sqref="D9"/>
    </sheetView>
  </sheetViews>
  <sheetFormatPr defaultColWidth="8.85546875" defaultRowHeight="15"/>
  <cols>
    <col min="1" max="1" width="10.85546875" customWidth="1"/>
    <col min="2" max="2" width="13.85546875" customWidth="1"/>
    <col min="3" max="3" width="12.28515625" customWidth="1"/>
    <col min="4" max="4" width="12.140625" customWidth="1"/>
  </cols>
  <sheetData>
    <row r="1" spans="1:5">
      <c r="B1" s="19" t="s">
        <v>50</v>
      </c>
    </row>
    <row r="2" spans="1:5">
      <c r="A2" s="19" t="s">
        <v>39</v>
      </c>
      <c r="B2" s="35" t="s">
        <v>51</v>
      </c>
      <c r="C2" s="35" t="s">
        <v>52</v>
      </c>
      <c r="D2" s="35" t="s">
        <v>53</v>
      </c>
      <c r="E2" s="19" t="s">
        <v>69</v>
      </c>
    </row>
    <row r="3" spans="1:5" ht="30">
      <c r="A3" s="26" t="s">
        <v>54</v>
      </c>
      <c r="B3" s="20">
        <v>650</v>
      </c>
      <c r="C3" s="20">
        <v>250</v>
      </c>
      <c r="D3" s="20">
        <v>-500</v>
      </c>
      <c r="E3">
        <f>(0.15*B3)+(0.65*C3)+(0.2*D3)</f>
        <v>160</v>
      </c>
    </row>
    <row r="4" spans="1:5" ht="30">
      <c r="A4" s="26" t="s">
        <v>55</v>
      </c>
      <c r="B4" s="20">
        <v>725</v>
      </c>
      <c r="C4" s="20">
        <v>375</v>
      </c>
      <c r="D4" s="20">
        <v>-225</v>
      </c>
      <c r="E4">
        <f>(0.1*B4)+(0.6*C4)+(0.3*D4)</f>
        <v>230</v>
      </c>
    </row>
    <row r="5" spans="1:5" ht="30">
      <c r="A5" s="26" t="s">
        <v>56</v>
      </c>
      <c r="B5" s="20">
        <v>550</v>
      </c>
      <c r="C5" s="20">
        <v>325</v>
      </c>
      <c r="D5" s="20">
        <v>-150</v>
      </c>
      <c r="E5">
        <f>(0.2*B5)+(0.45*C5)+(0.35*D5)</f>
        <v>203.75</v>
      </c>
    </row>
    <row r="6" spans="1:5" ht="30">
      <c r="A6" s="26" t="s">
        <v>57</v>
      </c>
      <c r="B6" s="20">
        <v>450</v>
      </c>
      <c r="C6" s="20">
        <v>200</v>
      </c>
      <c r="D6" s="20">
        <v>-350</v>
      </c>
      <c r="E6">
        <f>(0.05*B6)+(0.7*C6)+(0.25*D6)</f>
        <v>75</v>
      </c>
    </row>
    <row r="9" spans="1:5" ht="120" customHeight="1">
      <c r="A9" s="93" t="s">
        <v>70</v>
      </c>
      <c r="B9" s="93"/>
      <c r="C9" s="93"/>
    </row>
  </sheetData>
  <mergeCells count="1">
    <mergeCell ref="A9:C9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3.1 Data Set</vt:lpstr>
      <vt:lpstr>3.2</vt:lpstr>
      <vt:lpstr>3.3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Hernandez</dc:creator>
  <cp:lastModifiedBy>LYNN</cp:lastModifiedBy>
  <dcterms:created xsi:type="dcterms:W3CDTF">2013-09-15T20:13:11Z</dcterms:created>
  <dcterms:modified xsi:type="dcterms:W3CDTF">2019-09-30T04:19:45Z</dcterms:modified>
</cp:coreProperties>
</file>